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2023\06\"/>
    </mc:Choice>
  </mc:AlternateContent>
  <xr:revisionPtr revIDLastSave="0" documentId="13_ncr:1_{FF9A74CE-6652-40E8-A8EA-40C2AB9C665A}" xr6:coauthVersionLast="47" xr6:coauthVersionMax="47" xr10:uidLastSave="{00000000-0000-0000-0000-000000000000}"/>
  <bookViews>
    <workbookView xWindow="-108" yWindow="492" windowWidth="23256" windowHeight="14016" activeTab="1" xr2:uid="{D79A0CA4-CA77-4B3C-BDBE-F6DB640AB94D}"/>
  </bookViews>
  <sheets>
    <sheet name="Instructions" sheetId="3" r:id="rId1"/>
    <sheet name="License Calculator" sheetId="1" r:id="rId2"/>
    <sheet name="Licenses" sheetId="2" r:id="rId3"/>
    <sheet name="Versi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21" i="1"/>
  <c r="F21" i="1" s="1"/>
  <c r="I20" i="1"/>
  <c r="E18" i="1"/>
  <c r="F18" i="1" s="1"/>
  <c r="E5" i="1"/>
  <c r="F5" i="1" s="1"/>
  <c r="E6" i="1"/>
  <c r="F6" i="1" s="1"/>
  <c r="E23" i="1" l="1"/>
  <c r="F23" i="1" s="1"/>
  <c r="E22" i="1"/>
  <c r="F22" i="1" s="1"/>
  <c r="F20" i="1"/>
  <c r="E19" i="1"/>
  <c r="F19" i="1" s="1"/>
  <c r="E17" i="1"/>
  <c r="F17" i="1" s="1"/>
  <c r="E15" i="1"/>
  <c r="F15" i="1" s="1"/>
  <c r="E14" i="1"/>
  <c r="F14" i="1" s="1"/>
  <c r="E13" i="1"/>
  <c r="F13" i="1" s="1"/>
  <c r="E12" i="1"/>
  <c r="F12" i="1" s="1"/>
  <c r="E11" i="1"/>
  <c r="F11" i="1" s="1"/>
  <c r="E9" i="1"/>
  <c r="F9" i="1" s="1"/>
  <c r="E10" i="1"/>
  <c r="F10" i="1" s="1"/>
  <c r="E8" i="1"/>
  <c r="F8" i="1" s="1"/>
  <c r="E7" i="1"/>
  <c r="F7" i="1" s="1"/>
  <c r="E4" i="1"/>
  <c r="F4" i="1" s="1"/>
  <c r="E3" i="1"/>
  <c r="F3" i="1" s="1"/>
  <c r="E16" i="1"/>
  <c r="F16" i="1" s="1"/>
  <c r="F24" i="1" l="1"/>
  <c r="F25" i="1" s="1"/>
  <c r="C24" i="1"/>
  <c r="C25" i="1" s="1"/>
  <c r="C26" i="1" s="1"/>
</calcChain>
</file>

<file path=xl/sharedStrings.xml><?xml version="1.0" encoding="utf-8"?>
<sst xmlns="http://schemas.openxmlformats.org/spreadsheetml/2006/main" count="87" uniqueCount="64">
  <si>
    <t>Total Offline Devices</t>
  </si>
  <si>
    <t>Job</t>
  </si>
  <si>
    <t>Floor</t>
  </si>
  <si>
    <t>Total Driver and Lamps Faults</t>
  </si>
  <si>
    <t>Area</t>
  </si>
  <si>
    <t>Offline Device Alarm</t>
  </si>
  <si>
    <t>Object type</t>
  </si>
  <si>
    <t>Function</t>
  </si>
  <si>
    <t>No.</t>
  </si>
  <si>
    <t>SM</t>
  </si>
  <si>
    <t>Channel</t>
  </si>
  <si>
    <t>Driver</t>
  </si>
  <si>
    <t>Device</t>
  </si>
  <si>
    <t>Light Level (lux)</t>
  </si>
  <si>
    <t>Device Offline Status</t>
  </si>
  <si>
    <t>Channel Runtime</t>
  </si>
  <si>
    <t>Lamp Status</t>
  </si>
  <si>
    <t>Driver Status</t>
  </si>
  <si>
    <t>Temperature Setpoint</t>
  </si>
  <si>
    <t>Current Temperature</t>
  </si>
  <si>
    <t>Preset</t>
  </si>
  <si>
    <t>System Manager Driver or Lamp Fault Alarm</t>
  </si>
  <si>
    <t>System Manager Offline Device Alarm</t>
  </si>
  <si>
    <t>Driver or Lamp Fault Alarm</t>
  </si>
  <si>
    <t>Total</t>
  </si>
  <si>
    <t>TOTAL NUMBER OF POINTS</t>
  </si>
  <si>
    <t>Y=1/N=0</t>
  </si>
  <si>
    <t>Estimation</t>
  </si>
  <si>
    <t>TOTAL NUMBER OF POINTS (with margin)</t>
  </si>
  <si>
    <t>Safety margin</t>
  </si>
  <si>
    <t>PDDEG-S BACnet 100 point licence</t>
  </si>
  <si>
    <t>SW913703370609</t>
  </si>
  <si>
    <t>PDDEG-S BACnet 1k point licence</t>
  </si>
  <si>
    <t>SW913703370709</t>
  </si>
  <si>
    <t>PDDEG-S BACnet 5k Point licence</t>
  </si>
  <si>
    <t>SW913703370809</t>
  </si>
  <si>
    <t>PDDEG-S BACnet 10k Point licence</t>
  </si>
  <si>
    <t>Sensor</t>
  </si>
  <si>
    <t>Maximum limit reached</t>
  </si>
  <si>
    <t>Recommended license</t>
  </si>
  <si>
    <t>BACnet Points
(License count)</t>
  </si>
  <si>
    <t xml:space="preserve">Areas </t>
  </si>
  <si>
    <t>Channel/Area (average)</t>
  </si>
  <si>
    <t>Driver / physical channel</t>
  </si>
  <si>
    <t>Device (+ Sensor, excl DALI devices)</t>
  </si>
  <si>
    <t>Dynet Sensors (for lux level)</t>
  </si>
  <si>
    <t>Actual BACnet points 
(towards BMS)</t>
  </si>
  <si>
    <t>Totals per project</t>
  </si>
  <si>
    <t>Channel Level (estimate)</t>
  </si>
  <si>
    <t xml:space="preserve">Orange cells = Value to be configured </t>
  </si>
  <si>
    <t>Physical Channels (outputs &amp; DALI drivers)</t>
  </si>
  <si>
    <t>No order required</t>
  </si>
  <si>
    <t>Logical Channels (Areas timed channels per area)</t>
  </si>
  <si>
    <t>Grey cells = Do not change</t>
  </si>
  <si>
    <r>
      <t xml:space="preserve">How to use the BACnet point calculator
</t>
    </r>
    <r>
      <rPr>
        <b/>
        <sz val="11"/>
        <color theme="1"/>
        <rFont val="Calibri"/>
        <family val="2"/>
        <scheme val="minor"/>
      </rPr>
      <t>Only fill in the orange cells in the License Calculartor tab. Leave greys cells unchanged.</t>
    </r>
    <r>
      <rPr>
        <sz val="11"/>
        <color theme="1"/>
        <rFont val="Calibri"/>
        <family val="2"/>
        <scheme val="minor"/>
      </rPr>
      <t xml:space="preserve">
1) For each BACnet point type required, enable the row in column D (1 = enabled, 0 = disabled)
2) Determine on which level the BACnet point is being reported to the BMS. The lower the level (project &gt; floor &gt; Area) the more points will be required. It is possible to report on multiple levels (e.g. project and floor level). Enable both rows in that case.
3) Once all rows are enabled the project specific parameters need to be filled in in the "Estimation" and "totals" sections. 
</t>
    </r>
    <r>
      <rPr>
        <i/>
        <sz val="11"/>
        <color theme="1"/>
        <rFont val="Calibri"/>
        <family val="2"/>
        <scheme val="minor"/>
      </rPr>
      <t xml:space="preserve">Note: The total number of areas and logical channels might not be known at this point. An estimate can be made based on estimated amount of areas (Cell I18) and the estimated average number of logical channels per area (Cell I6). 
</t>
    </r>
    <r>
      <rPr>
        <sz val="11"/>
        <color theme="1"/>
        <rFont val="Calibri"/>
        <family val="2"/>
        <scheme val="minor"/>
      </rPr>
      <t xml:space="preserve">
</t>
    </r>
    <r>
      <rPr>
        <b/>
        <sz val="11"/>
        <color theme="1"/>
        <rFont val="Calibri"/>
        <family val="2"/>
        <scheme val="minor"/>
      </rPr>
      <t xml:space="preserve">Lamp &amp; Driver points:
</t>
    </r>
    <r>
      <rPr>
        <sz val="11"/>
        <color theme="1"/>
        <rFont val="Calibri"/>
        <family val="2"/>
        <scheme val="minor"/>
      </rPr>
      <t xml:space="preserve">Lamp and driver points are selected together but on BACnet side they are split. The license calculation is based on the combined point (so 1 point per driver) but if there is a cost per BACNet point to be integrated the extra points on BMS side needs to be taken into account. A change request is pending which will make it configurable to report the Lamp and driver issues on BACNet side together as well. 
</t>
    </r>
  </si>
  <si>
    <t>2.3</t>
  </si>
  <si>
    <t>Read the Instructions tab for more information</t>
  </si>
  <si>
    <t>3.38</t>
  </si>
  <si>
    <t>1.24</t>
  </si>
  <si>
    <t>PDDEG-S firmware</t>
  </si>
  <si>
    <t>Version</t>
  </si>
  <si>
    <t>BACnet point calculator</t>
  </si>
  <si>
    <t>System Builder</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</si>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</sst>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000000"/>
      <name val="Calibri"/>
      <family val="2"/>
    </font>
    <font>
      <b/>
      <sz val="10"/>
      <color rgb="FF1E1E1E"/>
      <name val="Segoe UI"/>
      <family val="2"/>
    </font>
    <font>
      <i/>
      <sz val="11"/>
      <color theme="1"/>
      <name val="Calibri"/>
      <family val="2"/>
      <scheme val="minor"/>
    </font>
    <font>
      <b/>
      <sz val="11"/>
      <color theme="0"/>
      <name val="Calibri"/>
      <family val="2"/>
      <scheme val="minor"/>
    </font>
    <font>
      <sz val="11"/>
      <name val="Calibri"/>
      <family val="2"/>
      <scheme val="minor"/>
    </font>
    <font>
      <sz val="11"/>
      <color theme="0" tint="-0.249977111117893"/>
      <name val="Calibri"/>
      <family val="2"/>
    </font>
    <font>
      <b/>
      <sz val="11"/>
      <color rgb="FF000000"/>
      <name val="Calibri"/>
      <family val="2"/>
    </font>
  </fonts>
  <fills count="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D55E00"/>
        <bgColor indexed="64"/>
      </patternFill>
    </fill>
    <fill>
      <patternFill patternType="solid">
        <fgColor theme="0" tint="-0.14999847407452621"/>
        <bgColor indexed="64"/>
      </patternFill>
    </fill>
    <fill>
      <patternFill patternType="solid">
        <fgColor rgb="FF0072B2"/>
        <bgColor indexed="64"/>
      </patternFill>
    </fill>
    <fill>
      <patternFill patternType="solid">
        <fgColor theme="5" tint="-0.249977111117893"/>
        <bgColor indexed="64"/>
      </patternFill>
    </fill>
  </fills>
  <borders count="22">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0" fillId="0" borderId="0" xfId="0" applyAlignment="1">
      <alignment horizontal="center" vertical="center"/>
    </xf>
    <xf numFmtId="49" fontId="0" fillId="0" borderId="0" xfId="0" applyNumberFormat="1"/>
    <xf numFmtId="0" fontId="2" fillId="2" borderId="14" xfId="0" applyFont="1" applyFill="1" applyBorder="1" applyAlignment="1">
      <alignment vertical="center"/>
    </xf>
    <xf numFmtId="0" fontId="2" fillId="0" borderId="14" xfId="0" applyFont="1" applyBorder="1" applyAlignment="1">
      <alignment vertical="center"/>
    </xf>
    <xf numFmtId="0" fontId="0" fillId="5" borderId="14" xfId="0" applyFill="1" applyBorder="1" applyAlignment="1">
      <alignment horizontal="center" vertical="center"/>
    </xf>
    <xf numFmtId="0" fontId="0" fillId="5" borderId="14" xfId="0" applyFill="1" applyBorder="1" applyAlignment="1">
      <alignment vertical="center"/>
    </xf>
    <xf numFmtId="0" fontId="0" fillId="5" borderId="14" xfId="0" applyFill="1" applyBorder="1" applyAlignment="1">
      <alignment horizontal="center" vertical="center" wrapText="1"/>
    </xf>
    <xf numFmtId="0" fontId="0" fillId="5" borderId="1" xfId="0" applyFill="1" applyBorder="1" applyAlignment="1">
      <alignment horizontal="center" vertical="center"/>
    </xf>
    <xf numFmtId="0" fontId="5" fillId="4" borderId="14" xfId="0" applyFont="1" applyFill="1" applyBorder="1" applyAlignment="1">
      <alignment horizontal="left" vertical="center"/>
    </xf>
    <xf numFmtId="0" fontId="1" fillId="5" borderId="6" xfId="0" applyFont="1" applyFill="1" applyBorder="1" applyAlignment="1">
      <alignment vertical="center"/>
    </xf>
    <xf numFmtId="1" fontId="0" fillId="5" borderId="1" xfId="0" applyNumberFormat="1" applyFill="1" applyBorder="1" applyAlignment="1">
      <alignment horizontal="center" vertical="center"/>
    </xf>
    <xf numFmtId="0" fontId="1" fillId="5" borderId="5" xfId="0" applyFont="1" applyFill="1" applyBorder="1" applyAlignment="1">
      <alignment vertical="center"/>
    </xf>
    <xf numFmtId="0" fontId="5" fillId="6" borderId="14" xfId="0" applyFont="1" applyFill="1" applyBorder="1" applyAlignment="1">
      <alignment horizontal="center" vertical="center" wrapText="1"/>
    </xf>
    <xf numFmtId="0" fontId="5" fillId="6" borderId="14" xfId="0" applyFont="1" applyFill="1" applyBorder="1" applyAlignment="1">
      <alignment horizontal="center" vertical="center"/>
    </xf>
    <xf numFmtId="0" fontId="5" fillId="6" borderId="8" xfId="0" applyFont="1" applyFill="1" applyBorder="1" applyAlignment="1">
      <alignment horizontal="left" vertical="center"/>
    </xf>
    <xf numFmtId="0" fontId="5" fillId="6" borderId="9" xfId="0" applyFont="1" applyFill="1" applyBorder="1" applyAlignment="1">
      <alignment horizontal="left" vertical="center"/>
    </xf>
    <xf numFmtId="0" fontId="0" fillId="5" borderId="10" xfId="0" applyFill="1" applyBorder="1"/>
    <xf numFmtId="0" fontId="0" fillId="5" borderId="12" xfId="0" applyFill="1" applyBorder="1" applyAlignment="1">
      <alignment wrapText="1"/>
    </xf>
    <xf numFmtId="0" fontId="0" fillId="5" borderId="12" xfId="0" applyFill="1" applyBorder="1"/>
    <xf numFmtId="9" fontId="5" fillId="7" borderId="13" xfId="0" applyNumberFormat="1" applyFont="1" applyFill="1" applyBorder="1" applyAlignment="1">
      <alignment horizontal="center"/>
    </xf>
    <xf numFmtId="0" fontId="5" fillId="7" borderId="14" xfId="0" applyFont="1" applyFill="1" applyBorder="1" applyAlignment="1">
      <alignment horizontal="center" vertical="center"/>
    </xf>
    <xf numFmtId="0" fontId="6" fillId="5" borderId="11" xfId="0" applyFont="1" applyFill="1" applyBorder="1" applyAlignment="1">
      <alignment horizontal="center"/>
    </xf>
    <xf numFmtId="0" fontId="6" fillId="5" borderId="13" xfId="0" applyFont="1" applyFill="1" applyBorder="1" applyAlignment="1">
      <alignment horizontal="center"/>
    </xf>
    <xf numFmtId="0" fontId="7" fillId="0" borderId="0" xfId="0" applyFont="1" applyAlignment="1">
      <alignment vertical="center"/>
    </xf>
    <xf numFmtId="0" fontId="1" fillId="0" borderId="0" xfId="0" applyFont="1"/>
    <xf numFmtId="0" fontId="8" fillId="2" borderId="14" xfId="0" applyFont="1" applyFill="1" applyBorder="1" applyAlignment="1">
      <alignment vertical="center"/>
    </xf>
    <xf numFmtId="49" fontId="0" fillId="0" borderId="17" xfId="0" applyNumberFormat="1" applyBorder="1"/>
    <xf numFmtId="0" fontId="0" fillId="0" borderId="17" xfId="0" applyBorder="1"/>
    <xf numFmtId="0" fontId="0" fillId="0" borderId="18" xfId="0" applyBorder="1"/>
    <xf numFmtId="0" fontId="8" fillId="2" borderId="19" xfId="0" applyFont="1" applyFill="1" applyBorder="1" applyAlignment="1">
      <alignment vertical="center"/>
    </xf>
    <xf numFmtId="49" fontId="0" fillId="0" borderId="20" xfId="0" applyNumberFormat="1" applyBorder="1" applyAlignment="1">
      <alignment horizontal="center"/>
    </xf>
    <xf numFmtId="49" fontId="0" fillId="0" borderId="21" xfId="0" applyNumberFormat="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1" fontId="0" fillId="5" borderId="5" xfId="0" applyNumberFormat="1" applyFill="1" applyBorder="1" applyAlignment="1">
      <alignment horizontal="center"/>
    </xf>
    <xf numFmtId="1" fontId="0" fillId="5" borderId="6" xfId="0" applyNumberFormat="1" applyFill="1" applyBorder="1" applyAlignment="1">
      <alignment horizontal="center"/>
    </xf>
    <xf numFmtId="1" fontId="0" fillId="5" borderId="7" xfId="0" applyNumberFormat="1" applyFill="1" applyBorder="1" applyAlignment="1">
      <alignment horizontal="center"/>
    </xf>
    <xf numFmtId="0" fontId="1" fillId="5" borderId="15" xfId="0" applyFont="1" applyFill="1" applyBorder="1" applyAlignment="1">
      <alignment horizontal="left" vertical="center"/>
    </xf>
    <xf numFmtId="0" fontId="1" fillId="5" borderId="16" xfId="0" applyFont="1" applyFill="1" applyBorder="1" applyAlignment="1">
      <alignment horizontal="left" vertical="center"/>
    </xf>
    <xf numFmtId="0" fontId="1" fillId="5" borderId="5" xfId="0" applyFont="1" applyFill="1" applyBorder="1" applyAlignment="1">
      <alignment horizontal="left"/>
    </xf>
    <xf numFmtId="0" fontId="1" fillId="5" borderId="7" xfId="0" applyFont="1" applyFill="1" applyBorder="1" applyAlignment="1">
      <alignment horizontal="left"/>
    </xf>
  </cellXfs>
  <cellStyles count="1">
    <cellStyle name="Normal" xfId="0" builtinId="0"/>
  </cellStyles>
  <dxfs count="9">
    <dxf>
      <font>
        <b/>
        <i val="0"/>
        <color theme="0"/>
      </font>
      <fill>
        <patternFill>
          <bgColor theme="5" tint="-0.24994659260841701"/>
        </patternFill>
      </fill>
    </dxf>
    <dxf>
      <font>
        <b/>
        <i val="0"/>
        <color theme="0"/>
      </font>
      <fill>
        <patternFill>
          <bgColor theme="5" tint="-0.24994659260841701"/>
        </patternFill>
      </fill>
    </dxf>
    <dxf>
      <font>
        <b/>
        <i val="0"/>
        <color theme="0"/>
      </font>
      <fill>
        <patternFill>
          <bgColor theme="5" tint="-0.24994659260841701"/>
        </patternFill>
      </fill>
    </dxf>
    <dxf>
      <font>
        <b/>
        <i val="0"/>
        <color theme="0"/>
      </font>
      <fill>
        <patternFill>
          <bgColor theme="5" tint="-0.24994659260841701"/>
        </patternFill>
      </fill>
    </dxf>
    <dxf>
      <font>
        <b/>
        <i val="0"/>
        <color theme="0"/>
      </font>
      <fill>
        <patternFill>
          <bgColor theme="5" tint="-0.24994659260841701"/>
        </patternFill>
      </fill>
    </dxf>
    <dxf>
      <font>
        <b/>
        <i val="0"/>
        <color theme="0"/>
      </font>
      <fill>
        <patternFill>
          <bgColor theme="5" tint="-0.24994659260841701"/>
        </patternFill>
      </fill>
    </dxf>
    <dxf>
      <font>
        <b/>
        <i val="0"/>
        <color theme="0"/>
      </font>
      <fill>
        <patternFill>
          <bgColor theme="5" tint="-0.24994659260841701"/>
        </patternFill>
      </fill>
    </dxf>
    <dxf>
      <font>
        <b/>
        <i val="0"/>
        <color theme="0"/>
      </font>
      <fill>
        <patternFill>
          <fgColor theme="0"/>
          <bgColor theme="5" tint="-0.24994659260841701"/>
        </patternFill>
      </fill>
    </dxf>
    <dxf>
      <font>
        <b/>
        <i val="0"/>
        <color theme="0"/>
      </font>
      <fill>
        <patternFill>
          <bgColor theme="5" tint="-0.24994659260841701"/>
        </patternFill>
      </fill>
    </dxf>
  </dxfs>
  <tableStyles count="0" defaultTableStyle="TableStyleMedium2" defaultPivotStyle="PivotStyleLight16"/>
  <colors>
    <mruColors>
      <color rgb="FFD55E00"/>
      <color rgb="FFD76213"/>
      <color rgb="FF007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18045-AD8B-448B-8604-100C610E1BA8}">
  <dimension ref="A1:N31"/>
  <sheetViews>
    <sheetView workbookViewId="0">
      <selection sqref="A1:N31"/>
    </sheetView>
  </sheetViews>
  <sheetFormatPr defaultRowHeight="14.4" x14ac:dyDescent="0.3"/>
  <sheetData>
    <row r="1" spans="1:14" x14ac:dyDescent="0.3">
      <c r="A1" s="36" t="s">
        <v>54</v>
      </c>
      <c r="B1" s="37"/>
      <c r="C1" s="37"/>
      <c r="D1" s="37"/>
      <c r="E1" s="37"/>
      <c r="F1" s="37"/>
      <c r="G1" s="37"/>
      <c r="H1" s="37"/>
      <c r="I1" s="37"/>
      <c r="J1" s="37"/>
      <c r="K1" s="37"/>
      <c r="L1" s="37"/>
      <c r="M1" s="37"/>
      <c r="N1" s="37"/>
    </row>
    <row r="2" spans="1:14" x14ac:dyDescent="0.3">
      <c r="A2" s="37"/>
      <c r="B2" s="37"/>
      <c r="C2" s="37"/>
      <c r="D2" s="37"/>
      <c r="E2" s="37"/>
      <c r="F2" s="37"/>
      <c r="G2" s="37"/>
      <c r="H2" s="37"/>
      <c r="I2" s="37"/>
      <c r="J2" s="37"/>
      <c r="K2" s="37"/>
      <c r="L2" s="37"/>
      <c r="M2" s="37"/>
      <c r="N2" s="37"/>
    </row>
    <row r="3" spans="1:14" x14ac:dyDescent="0.3">
      <c r="A3" s="37"/>
      <c r="B3" s="37"/>
      <c r="C3" s="37"/>
      <c r="D3" s="37"/>
      <c r="E3" s="37"/>
      <c r="F3" s="37"/>
      <c r="G3" s="37"/>
      <c r="H3" s="37"/>
      <c r="I3" s="37"/>
      <c r="J3" s="37"/>
      <c r="K3" s="37"/>
      <c r="L3" s="37"/>
      <c r="M3" s="37"/>
      <c r="N3" s="37"/>
    </row>
    <row r="4" spans="1:14" x14ac:dyDescent="0.3">
      <c r="A4" s="37"/>
      <c r="B4" s="37"/>
      <c r="C4" s="37"/>
      <c r="D4" s="37"/>
      <c r="E4" s="37"/>
      <c r="F4" s="37"/>
      <c r="G4" s="37"/>
      <c r="H4" s="37"/>
      <c r="I4" s="37"/>
      <c r="J4" s="37"/>
      <c r="K4" s="37"/>
      <c r="L4" s="37"/>
      <c r="M4" s="37"/>
      <c r="N4" s="37"/>
    </row>
    <row r="5" spans="1:14" x14ac:dyDescent="0.3">
      <c r="A5" s="37"/>
      <c r="B5" s="37"/>
      <c r="C5" s="37"/>
      <c r="D5" s="37"/>
      <c r="E5" s="37"/>
      <c r="F5" s="37"/>
      <c r="G5" s="37"/>
      <c r="H5" s="37"/>
      <c r="I5" s="37"/>
      <c r="J5" s="37"/>
      <c r="K5" s="37"/>
      <c r="L5" s="37"/>
      <c r="M5" s="37"/>
      <c r="N5" s="37"/>
    </row>
    <row r="6" spans="1:14" x14ac:dyDescent="0.3">
      <c r="A6" s="37"/>
      <c r="B6" s="37"/>
      <c r="C6" s="37"/>
      <c r="D6" s="37"/>
      <c r="E6" s="37"/>
      <c r="F6" s="37"/>
      <c r="G6" s="37"/>
      <c r="H6" s="37"/>
      <c r="I6" s="37"/>
      <c r="J6" s="37"/>
      <c r="K6" s="37"/>
      <c r="L6" s="37"/>
      <c r="M6" s="37"/>
      <c r="N6" s="37"/>
    </row>
    <row r="7" spans="1:14" x14ac:dyDescent="0.3">
      <c r="A7" s="37"/>
      <c r="B7" s="37"/>
      <c r="C7" s="37"/>
      <c r="D7" s="37"/>
      <c r="E7" s="37"/>
      <c r="F7" s="37"/>
      <c r="G7" s="37"/>
      <c r="H7" s="37"/>
      <c r="I7" s="37"/>
      <c r="J7" s="37"/>
      <c r="K7" s="37"/>
      <c r="L7" s="37"/>
      <c r="M7" s="37"/>
      <c r="N7" s="37"/>
    </row>
    <row r="8" spans="1:14" x14ac:dyDescent="0.3">
      <c r="A8" s="37"/>
      <c r="B8" s="37"/>
      <c r="C8" s="37"/>
      <c r="D8" s="37"/>
      <c r="E8" s="37"/>
      <c r="F8" s="37"/>
      <c r="G8" s="37"/>
      <c r="H8" s="37"/>
      <c r="I8" s="37"/>
      <c r="J8" s="37"/>
      <c r="K8" s="37"/>
      <c r="L8" s="37"/>
      <c r="M8" s="37"/>
      <c r="N8" s="37"/>
    </row>
    <row r="9" spans="1:14" x14ac:dyDescent="0.3">
      <c r="A9" s="37"/>
      <c r="B9" s="37"/>
      <c r="C9" s="37"/>
      <c r="D9" s="37"/>
      <c r="E9" s="37"/>
      <c r="F9" s="37"/>
      <c r="G9" s="37"/>
      <c r="H9" s="37"/>
      <c r="I9" s="37"/>
      <c r="J9" s="37"/>
      <c r="K9" s="37"/>
      <c r="L9" s="37"/>
      <c r="M9" s="37"/>
      <c r="N9" s="37"/>
    </row>
    <row r="10" spans="1:14" x14ac:dyDescent="0.3">
      <c r="A10" s="37"/>
      <c r="B10" s="37"/>
      <c r="C10" s="37"/>
      <c r="D10" s="37"/>
      <c r="E10" s="37"/>
      <c r="F10" s="37"/>
      <c r="G10" s="37"/>
      <c r="H10" s="37"/>
      <c r="I10" s="37"/>
      <c r="J10" s="37"/>
      <c r="K10" s="37"/>
      <c r="L10" s="37"/>
      <c r="M10" s="37"/>
      <c r="N10" s="37"/>
    </row>
    <row r="11" spans="1:14" x14ac:dyDescent="0.3">
      <c r="A11" s="37"/>
      <c r="B11" s="37"/>
      <c r="C11" s="37"/>
      <c r="D11" s="37"/>
      <c r="E11" s="37"/>
      <c r="F11" s="37"/>
      <c r="G11" s="37"/>
      <c r="H11" s="37"/>
      <c r="I11" s="37"/>
      <c r="J11" s="37"/>
      <c r="K11" s="37"/>
      <c r="L11" s="37"/>
      <c r="M11" s="37"/>
      <c r="N11" s="37"/>
    </row>
    <row r="12" spans="1:14" x14ac:dyDescent="0.3">
      <c r="A12" s="37"/>
      <c r="B12" s="37"/>
      <c r="C12" s="37"/>
      <c r="D12" s="37"/>
      <c r="E12" s="37"/>
      <c r="F12" s="37"/>
      <c r="G12" s="37"/>
      <c r="H12" s="37"/>
      <c r="I12" s="37"/>
      <c r="J12" s="37"/>
      <c r="K12" s="37"/>
      <c r="L12" s="37"/>
      <c r="M12" s="37"/>
      <c r="N12" s="37"/>
    </row>
    <row r="13" spans="1:14" x14ac:dyDescent="0.3">
      <c r="A13" s="37"/>
      <c r="B13" s="37"/>
      <c r="C13" s="37"/>
      <c r="D13" s="37"/>
      <c r="E13" s="37"/>
      <c r="F13" s="37"/>
      <c r="G13" s="37"/>
      <c r="H13" s="37"/>
      <c r="I13" s="37"/>
      <c r="J13" s="37"/>
      <c r="K13" s="37"/>
      <c r="L13" s="37"/>
      <c r="M13" s="37"/>
      <c r="N13" s="37"/>
    </row>
    <row r="14" spans="1:14" x14ac:dyDescent="0.3">
      <c r="A14" s="37"/>
      <c r="B14" s="37"/>
      <c r="C14" s="37"/>
      <c r="D14" s="37"/>
      <c r="E14" s="37"/>
      <c r="F14" s="37"/>
      <c r="G14" s="37"/>
      <c r="H14" s="37"/>
      <c r="I14" s="37"/>
      <c r="J14" s="37"/>
      <c r="K14" s="37"/>
      <c r="L14" s="37"/>
      <c r="M14" s="37"/>
      <c r="N14" s="37"/>
    </row>
    <row r="15" spans="1:14" x14ac:dyDescent="0.3">
      <c r="A15" s="37"/>
      <c r="B15" s="37"/>
      <c r="C15" s="37"/>
      <c r="D15" s="37"/>
      <c r="E15" s="37"/>
      <c r="F15" s="37"/>
      <c r="G15" s="37"/>
      <c r="H15" s="37"/>
      <c r="I15" s="37"/>
      <c r="J15" s="37"/>
      <c r="K15" s="37"/>
      <c r="L15" s="37"/>
      <c r="M15" s="37"/>
      <c r="N15" s="37"/>
    </row>
    <row r="16" spans="1:14" x14ac:dyDescent="0.3">
      <c r="A16" s="37"/>
      <c r="B16" s="37"/>
      <c r="C16" s="37"/>
      <c r="D16" s="37"/>
      <c r="E16" s="37"/>
      <c r="F16" s="37"/>
      <c r="G16" s="37"/>
      <c r="H16" s="37"/>
      <c r="I16" s="37"/>
      <c r="J16" s="37"/>
      <c r="K16" s="37"/>
      <c r="L16" s="37"/>
      <c r="M16" s="37"/>
      <c r="N16" s="37"/>
    </row>
    <row r="17" spans="1:14" x14ac:dyDescent="0.3">
      <c r="A17" s="37"/>
      <c r="B17" s="37"/>
      <c r="C17" s="37"/>
      <c r="D17" s="37"/>
      <c r="E17" s="37"/>
      <c r="F17" s="37"/>
      <c r="G17" s="37"/>
      <c r="H17" s="37"/>
      <c r="I17" s="37"/>
      <c r="J17" s="37"/>
      <c r="K17" s="37"/>
      <c r="L17" s="37"/>
      <c r="M17" s="37"/>
      <c r="N17" s="37"/>
    </row>
    <row r="18" spans="1:14" x14ac:dyDescent="0.3">
      <c r="A18" s="37"/>
      <c r="B18" s="37"/>
      <c r="C18" s="37"/>
      <c r="D18" s="37"/>
      <c r="E18" s="37"/>
      <c r="F18" s="37"/>
      <c r="G18" s="37"/>
      <c r="H18" s="37"/>
      <c r="I18" s="37"/>
      <c r="J18" s="37"/>
      <c r="K18" s="37"/>
      <c r="L18" s="37"/>
      <c r="M18" s="37"/>
      <c r="N18" s="37"/>
    </row>
    <row r="19" spans="1:14" x14ac:dyDescent="0.3">
      <c r="A19" s="37"/>
      <c r="B19" s="37"/>
      <c r="C19" s="37"/>
      <c r="D19" s="37"/>
      <c r="E19" s="37"/>
      <c r="F19" s="37"/>
      <c r="G19" s="37"/>
      <c r="H19" s="37"/>
      <c r="I19" s="37"/>
      <c r="J19" s="37"/>
      <c r="K19" s="37"/>
      <c r="L19" s="37"/>
      <c r="M19" s="37"/>
      <c r="N19" s="37"/>
    </row>
    <row r="20" spans="1:14" x14ac:dyDescent="0.3">
      <c r="A20" s="37"/>
      <c r="B20" s="37"/>
      <c r="C20" s="37"/>
      <c r="D20" s="37"/>
      <c r="E20" s="37"/>
      <c r="F20" s="37"/>
      <c r="G20" s="37"/>
      <c r="H20" s="37"/>
      <c r="I20" s="37"/>
      <c r="J20" s="37"/>
      <c r="K20" s="37"/>
      <c r="L20" s="37"/>
      <c r="M20" s="37"/>
      <c r="N20" s="37"/>
    </row>
    <row r="21" spans="1:14" x14ac:dyDescent="0.3">
      <c r="A21" s="37"/>
      <c r="B21" s="37"/>
      <c r="C21" s="37"/>
      <c r="D21" s="37"/>
      <c r="E21" s="37"/>
      <c r="F21" s="37"/>
      <c r="G21" s="37"/>
      <c r="H21" s="37"/>
      <c r="I21" s="37"/>
      <c r="J21" s="37"/>
      <c r="K21" s="37"/>
      <c r="L21" s="37"/>
      <c r="M21" s="37"/>
      <c r="N21" s="37"/>
    </row>
    <row r="22" spans="1:14" x14ac:dyDescent="0.3">
      <c r="A22" s="37"/>
      <c r="B22" s="37"/>
      <c r="C22" s="37"/>
      <c r="D22" s="37"/>
      <c r="E22" s="37"/>
      <c r="F22" s="37"/>
      <c r="G22" s="37"/>
      <c r="H22" s="37"/>
      <c r="I22" s="37"/>
      <c r="J22" s="37"/>
      <c r="K22" s="37"/>
      <c r="L22" s="37"/>
      <c r="M22" s="37"/>
      <c r="N22" s="37"/>
    </row>
    <row r="23" spans="1:14" x14ac:dyDescent="0.3">
      <c r="A23" s="37"/>
      <c r="B23" s="37"/>
      <c r="C23" s="37"/>
      <c r="D23" s="37"/>
      <c r="E23" s="37"/>
      <c r="F23" s="37"/>
      <c r="G23" s="37"/>
      <c r="H23" s="37"/>
      <c r="I23" s="37"/>
      <c r="J23" s="37"/>
      <c r="K23" s="37"/>
      <c r="L23" s="37"/>
      <c r="M23" s="37"/>
      <c r="N23" s="37"/>
    </row>
    <row r="24" spans="1:14" x14ac:dyDescent="0.3">
      <c r="A24" s="37"/>
      <c r="B24" s="37"/>
      <c r="C24" s="37"/>
      <c r="D24" s="37"/>
      <c r="E24" s="37"/>
      <c r="F24" s="37"/>
      <c r="G24" s="37"/>
      <c r="H24" s="37"/>
      <c r="I24" s="37"/>
      <c r="J24" s="37"/>
      <c r="K24" s="37"/>
      <c r="L24" s="37"/>
      <c r="M24" s="37"/>
      <c r="N24" s="37"/>
    </row>
    <row r="25" spans="1:14" x14ac:dyDescent="0.3">
      <c r="A25" s="37"/>
      <c r="B25" s="37"/>
      <c r="C25" s="37"/>
      <c r="D25" s="37"/>
      <c r="E25" s="37"/>
      <c r="F25" s="37"/>
      <c r="G25" s="37"/>
      <c r="H25" s="37"/>
      <c r="I25" s="37"/>
      <c r="J25" s="37"/>
      <c r="K25" s="37"/>
      <c r="L25" s="37"/>
      <c r="M25" s="37"/>
      <c r="N25" s="37"/>
    </row>
    <row r="26" spans="1:14" x14ac:dyDescent="0.3">
      <c r="A26" s="37"/>
      <c r="B26" s="37"/>
      <c r="C26" s="37"/>
      <c r="D26" s="37"/>
      <c r="E26" s="37"/>
      <c r="F26" s="37"/>
      <c r="G26" s="37"/>
      <c r="H26" s="37"/>
      <c r="I26" s="37"/>
      <c r="J26" s="37"/>
      <c r="K26" s="37"/>
      <c r="L26" s="37"/>
      <c r="M26" s="37"/>
      <c r="N26" s="37"/>
    </row>
    <row r="27" spans="1:14" x14ac:dyDescent="0.3">
      <c r="A27" s="37"/>
      <c r="B27" s="37"/>
      <c r="C27" s="37"/>
      <c r="D27" s="37"/>
      <c r="E27" s="37"/>
      <c r="F27" s="37"/>
      <c r="G27" s="37"/>
      <c r="H27" s="37"/>
      <c r="I27" s="37"/>
      <c r="J27" s="37"/>
      <c r="K27" s="37"/>
      <c r="L27" s="37"/>
      <c r="M27" s="37"/>
      <c r="N27" s="37"/>
    </row>
    <row r="28" spans="1:14" x14ac:dyDescent="0.3">
      <c r="A28" s="37"/>
      <c r="B28" s="37"/>
      <c r="C28" s="37"/>
      <c r="D28" s="37"/>
      <c r="E28" s="37"/>
      <c r="F28" s="37"/>
      <c r="G28" s="37"/>
      <c r="H28" s="37"/>
      <c r="I28" s="37"/>
      <c r="J28" s="37"/>
      <c r="K28" s="37"/>
      <c r="L28" s="37"/>
      <c r="M28" s="37"/>
      <c r="N28" s="37"/>
    </row>
    <row r="29" spans="1:14" x14ac:dyDescent="0.3">
      <c r="A29" s="37"/>
      <c r="B29" s="37"/>
      <c r="C29" s="37"/>
      <c r="D29" s="37"/>
      <c r="E29" s="37"/>
      <c r="F29" s="37"/>
      <c r="G29" s="37"/>
      <c r="H29" s="37"/>
      <c r="I29" s="37"/>
      <c r="J29" s="37"/>
      <c r="K29" s="37"/>
      <c r="L29" s="37"/>
      <c r="M29" s="37"/>
      <c r="N29" s="37"/>
    </row>
    <row r="30" spans="1:14" x14ac:dyDescent="0.3">
      <c r="A30" s="37"/>
      <c r="B30" s="37"/>
      <c r="C30" s="37"/>
      <c r="D30" s="37"/>
      <c r="E30" s="37"/>
      <c r="F30" s="37"/>
      <c r="G30" s="37"/>
      <c r="H30" s="37"/>
      <c r="I30" s="37"/>
      <c r="J30" s="37"/>
      <c r="K30" s="37"/>
      <c r="L30" s="37"/>
      <c r="M30" s="37"/>
      <c r="N30" s="37"/>
    </row>
    <row r="31" spans="1:14" x14ac:dyDescent="0.3">
      <c r="A31" s="37"/>
      <c r="B31" s="37"/>
      <c r="C31" s="37"/>
      <c r="D31" s="37"/>
      <c r="E31" s="37"/>
      <c r="F31" s="37"/>
      <c r="G31" s="37"/>
      <c r="H31" s="37"/>
      <c r="I31" s="37"/>
      <c r="J31" s="37"/>
      <c r="K31" s="37"/>
      <c r="L31" s="37"/>
      <c r="M31" s="37"/>
      <c r="N31" s="37"/>
    </row>
  </sheetData>
  <mergeCells count="1">
    <mergeCell ref="A1:N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46B0-D936-409C-9593-C3CEFFA44C76}">
  <dimension ref="A2:I27"/>
  <sheetViews>
    <sheetView tabSelected="1" zoomScaleNormal="100" workbookViewId="0">
      <selection activeCell="B37" sqref="B37"/>
    </sheetView>
  </sheetViews>
  <sheetFormatPr defaultRowHeight="14.4" x14ac:dyDescent="0.3"/>
  <cols>
    <col min="1" max="1" width="3.5546875" style="1" bestFit="1" customWidth="1"/>
    <col min="2" max="2" width="44.33203125" customWidth="1"/>
    <col min="3" max="3" width="14.6640625" customWidth="1"/>
    <col min="4" max="4" width="10.44140625" customWidth="1"/>
    <col min="5" max="5" width="16.5546875" customWidth="1"/>
    <col min="6" max="6" width="23.5546875" style="4" customWidth="1"/>
    <col min="7" max="7" width="7.33203125" customWidth="1"/>
    <col min="8" max="8" width="43.6640625" customWidth="1"/>
    <col min="9" max="9" width="8.88671875" style="1"/>
    <col min="11" max="11" width="15.44140625" bestFit="1" customWidth="1"/>
    <col min="12" max="12" width="28" bestFit="1" customWidth="1"/>
  </cols>
  <sheetData>
    <row r="2" spans="1:9" ht="28.8" x14ac:dyDescent="0.3">
      <c r="A2" s="17" t="s">
        <v>8</v>
      </c>
      <c r="B2" s="17" t="s">
        <v>7</v>
      </c>
      <c r="C2" s="17" t="s">
        <v>6</v>
      </c>
      <c r="D2" s="17" t="s">
        <v>26</v>
      </c>
      <c r="E2" s="16" t="s">
        <v>40</v>
      </c>
      <c r="F2" s="16" t="s">
        <v>46</v>
      </c>
    </row>
    <row r="3" spans="1:9" x14ac:dyDescent="0.3">
      <c r="A3" s="8">
        <v>1</v>
      </c>
      <c r="B3" s="9" t="s">
        <v>0</v>
      </c>
      <c r="C3" s="8" t="s">
        <v>1</v>
      </c>
      <c r="D3" s="24">
        <v>0</v>
      </c>
      <c r="E3" s="8">
        <f>D3*I13</f>
        <v>0</v>
      </c>
      <c r="F3" s="8">
        <f>E3</f>
        <v>0</v>
      </c>
      <c r="H3" s="12" t="s">
        <v>49</v>
      </c>
    </row>
    <row r="4" spans="1:9" x14ac:dyDescent="0.3">
      <c r="A4" s="8">
        <v>2</v>
      </c>
      <c r="B4" s="9" t="s">
        <v>0</v>
      </c>
      <c r="C4" s="8" t="s">
        <v>2</v>
      </c>
      <c r="D4" s="24">
        <v>0</v>
      </c>
      <c r="E4" s="8">
        <f>D4*I15</f>
        <v>0</v>
      </c>
      <c r="F4" s="8">
        <f>E4</f>
        <v>0</v>
      </c>
      <c r="H4" s="9" t="s">
        <v>53</v>
      </c>
    </row>
    <row r="5" spans="1:9" x14ac:dyDescent="0.3">
      <c r="A5" s="8">
        <v>3</v>
      </c>
      <c r="B5" s="9" t="s">
        <v>3</v>
      </c>
      <c r="C5" s="8" t="s">
        <v>1</v>
      </c>
      <c r="D5" s="24">
        <v>0</v>
      </c>
      <c r="E5" s="8">
        <f>D5*I13</f>
        <v>0</v>
      </c>
      <c r="F5" s="8">
        <f>E5*2</f>
        <v>0</v>
      </c>
      <c r="H5" s="28" t="s">
        <v>56</v>
      </c>
    </row>
    <row r="6" spans="1:9" ht="15" thickBot="1" x14ac:dyDescent="0.35">
      <c r="A6" s="8">
        <v>4</v>
      </c>
      <c r="B6" s="9" t="s">
        <v>3</v>
      </c>
      <c r="C6" s="8" t="s">
        <v>2</v>
      </c>
      <c r="D6" s="24">
        <v>0</v>
      </c>
      <c r="E6" s="8">
        <f>D6*I15</f>
        <v>0</v>
      </c>
      <c r="F6" s="8">
        <f t="shared" ref="F6:F7" si="0">E6*2</f>
        <v>0</v>
      </c>
    </row>
    <row r="7" spans="1:9" x14ac:dyDescent="0.3">
      <c r="A7" s="8">
        <v>5</v>
      </c>
      <c r="B7" s="9" t="s">
        <v>3</v>
      </c>
      <c r="C7" s="8" t="s">
        <v>4</v>
      </c>
      <c r="D7" s="24">
        <v>1</v>
      </c>
      <c r="E7" s="8">
        <f>D7*I19</f>
        <v>220</v>
      </c>
      <c r="F7" s="8">
        <f t="shared" si="0"/>
        <v>440</v>
      </c>
      <c r="H7" s="18" t="s">
        <v>27</v>
      </c>
      <c r="I7" s="19" t="s">
        <v>24</v>
      </c>
    </row>
    <row r="8" spans="1:9" x14ac:dyDescent="0.3">
      <c r="A8" s="8">
        <v>6</v>
      </c>
      <c r="B8" s="9" t="s">
        <v>5</v>
      </c>
      <c r="C8" s="8" t="s">
        <v>1</v>
      </c>
      <c r="D8" s="24">
        <v>0</v>
      </c>
      <c r="E8" s="8">
        <f>D8*I13</f>
        <v>0</v>
      </c>
      <c r="F8" s="8">
        <f>E8</f>
        <v>0</v>
      </c>
      <c r="H8" s="20" t="s">
        <v>42</v>
      </c>
      <c r="I8" s="25">
        <v>3</v>
      </c>
    </row>
    <row r="9" spans="1:9" ht="15" thickBot="1" x14ac:dyDescent="0.35">
      <c r="A9" s="8">
        <v>7</v>
      </c>
      <c r="B9" s="9" t="s">
        <v>5</v>
      </c>
      <c r="C9" s="8" t="s">
        <v>2</v>
      </c>
      <c r="D9" s="24">
        <v>0</v>
      </c>
      <c r="E9" s="8">
        <f>D9*I15</f>
        <v>0</v>
      </c>
      <c r="F9" s="8">
        <f>E9</f>
        <v>0</v>
      </c>
      <c r="H9" s="22" t="s">
        <v>29</v>
      </c>
      <c r="I9" s="23">
        <v>0.2</v>
      </c>
    </row>
    <row r="10" spans="1:9" x14ac:dyDescent="0.3">
      <c r="A10" s="8">
        <v>8</v>
      </c>
      <c r="B10" s="9" t="s">
        <v>23</v>
      </c>
      <c r="C10" s="8" t="s">
        <v>1</v>
      </c>
      <c r="D10" s="24">
        <v>0</v>
      </c>
      <c r="E10" s="8">
        <f>D10*I13</f>
        <v>0</v>
      </c>
      <c r="F10" s="8">
        <f>E10*2</f>
        <v>0</v>
      </c>
    </row>
    <row r="11" spans="1:9" ht="15" thickBot="1" x14ac:dyDescent="0.35">
      <c r="A11" s="8">
        <v>9</v>
      </c>
      <c r="B11" s="9" t="s">
        <v>23</v>
      </c>
      <c r="C11" s="8" t="s">
        <v>2</v>
      </c>
      <c r="D11" s="24">
        <v>0</v>
      </c>
      <c r="E11" s="8">
        <f>D11*I15</f>
        <v>0</v>
      </c>
      <c r="F11" s="8">
        <f t="shared" ref="F11:F12" si="1">E11*2</f>
        <v>0</v>
      </c>
    </row>
    <row r="12" spans="1:9" x14ac:dyDescent="0.3">
      <c r="A12" s="8">
        <v>10</v>
      </c>
      <c r="B12" s="9" t="s">
        <v>23</v>
      </c>
      <c r="C12" s="8" t="s">
        <v>4</v>
      </c>
      <c r="D12" s="24">
        <v>0</v>
      </c>
      <c r="E12" s="8">
        <f>D12*I19</f>
        <v>0</v>
      </c>
      <c r="F12" s="8">
        <f t="shared" si="1"/>
        <v>0</v>
      </c>
      <c r="H12" s="18" t="s">
        <v>47</v>
      </c>
      <c r="I12" s="19" t="s">
        <v>24</v>
      </c>
    </row>
    <row r="13" spans="1:9" x14ac:dyDescent="0.3">
      <c r="A13" s="8">
        <v>11</v>
      </c>
      <c r="B13" s="9" t="s">
        <v>22</v>
      </c>
      <c r="C13" s="8" t="s">
        <v>9</v>
      </c>
      <c r="D13" s="24">
        <v>0</v>
      </c>
      <c r="E13" s="8">
        <f>D13*I14</f>
        <v>0</v>
      </c>
      <c r="F13" s="8">
        <f>E13</f>
        <v>0</v>
      </c>
      <c r="H13" s="20" t="s">
        <v>1</v>
      </c>
      <c r="I13" s="25">
        <v>1</v>
      </c>
    </row>
    <row r="14" spans="1:9" x14ac:dyDescent="0.3">
      <c r="A14" s="8">
        <v>12</v>
      </c>
      <c r="B14" s="9" t="s">
        <v>21</v>
      </c>
      <c r="C14" s="8" t="s">
        <v>9</v>
      </c>
      <c r="D14" s="24">
        <v>0</v>
      </c>
      <c r="E14" s="8">
        <f>D14*I14</f>
        <v>0</v>
      </c>
      <c r="F14" s="8">
        <f>E14*2</f>
        <v>0</v>
      </c>
      <c r="H14" s="20" t="s">
        <v>9</v>
      </c>
      <c r="I14" s="25">
        <v>1</v>
      </c>
    </row>
    <row r="15" spans="1:9" x14ac:dyDescent="0.3">
      <c r="A15" s="8">
        <v>13</v>
      </c>
      <c r="B15" s="9" t="s">
        <v>20</v>
      </c>
      <c r="C15" s="8" t="s">
        <v>4</v>
      </c>
      <c r="D15" s="24">
        <v>0</v>
      </c>
      <c r="E15" s="8">
        <f>D15*I19</f>
        <v>0</v>
      </c>
      <c r="F15" s="8">
        <f>E15</f>
        <v>0</v>
      </c>
      <c r="H15" s="20" t="s">
        <v>2</v>
      </c>
      <c r="I15" s="25">
        <v>5</v>
      </c>
    </row>
    <row r="16" spans="1:9" x14ac:dyDescent="0.3">
      <c r="A16" s="8">
        <v>14</v>
      </c>
      <c r="B16" s="9" t="s">
        <v>19</v>
      </c>
      <c r="C16" s="8" t="s">
        <v>4</v>
      </c>
      <c r="D16" s="24">
        <v>0</v>
      </c>
      <c r="E16" s="8">
        <f>D16*I19</f>
        <v>0</v>
      </c>
      <c r="F16" s="8">
        <f>E16</f>
        <v>0</v>
      </c>
      <c r="H16" s="20" t="s">
        <v>44</v>
      </c>
      <c r="I16" s="25">
        <v>15</v>
      </c>
    </row>
    <row r="17" spans="1:9" x14ac:dyDescent="0.3">
      <c r="A17" s="8">
        <v>15</v>
      </c>
      <c r="B17" s="9" t="s">
        <v>18</v>
      </c>
      <c r="C17" s="8" t="s">
        <v>4</v>
      </c>
      <c r="D17" s="24">
        <v>0</v>
      </c>
      <c r="E17" s="8">
        <f>D17*I19</f>
        <v>0</v>
      </c>
      <c r="F17" s="8">
        <f>E17</f>
        <v>0</v>
      </c>
      <c r="H17" s="20" t="s">
        <v>45</v>
      </c>
      <c r="I17" s="25">
        <v>4</v>
      </c>
    </row>
    <row r="18" spans="1:9" x14ac:dyDescent="0.3">
      <c r="A18" s="8">
        <v>16</v>
      </c>
      <c r="B18" s="9" t="s">
        <v>48</v>
      </c>
      <c r="C18" s="8" t="s">
        <v>10</v>
      </c>
      <c r="D18" s="24">
        <v>0</v>
      </c>
      <c r="E18" s="8">
        <f>D18*I19*I8</f>
        <v>0</v>
      </c>
      <c r="F18" s="8">
        <f>E18</f>
        <v>0</v>
      </c>
      <c r="H18" s="20" t="s">
        <v>11</v>
      </c>
      <c r="I18" s="25">
        <v>100</v>
      </c>
    </row>
    <row r="19" spans="1:9" x14ac:dyDescent="0.3">
      <c r="A19" s="8">
        <v>17</v>
      </c>
      <c r="B19" s="9" t="s">
        <v>17</v>
      </c>
      <c r="C19" s="8" t="s">
        <v>11</v>
      </c>
      <c r="D19" s="24">
        <v>0</v>
      </c>
      <c r="E19" s="8">
        <f>D19*I18</f>
        <v>0</v>
      </c>
      <c r="F19" s="8">
        <f t="shared" ref="F19:F22" si="2">E19</f>
        <v>0</v>
      </c>
      <c r="H19" s="20" t="s">
        <v>41</v>
      </c>
      <c r="I19" s="25">
        <v>220</v>
      </c>
    </row>
    <row r="20" spans="1:9" x14ac:dyDescent="0.3">
      <c r="A20" s="8">
        <v>18</v>
      </c>
      <c r="B20" s="9" t="s">
        <v>16</v>
      </c>
      <c r="C20" s="8" t="s">
        <v>11</v>
      </c>
      <c r="D20" s="24">
        <v>0</v>
      </c>
      <c r="E20" s="8">
        <f>D20*I18</f>
        <v>0</v>
      </c>
      <c r="F20" s="8">
        <f t="shared" si="2"/>
        <v>0</v>
      </c>
      <c r="H20" s="20" t="s">
        <v>52</v>
      </c>
      <c r="I20" s="25">
        <f>I8*I19</f>
        <v>660</v>
      </c>
    </row>
    <row r="21" spans="1:9" ht="29.4" thickBot="1" x14ac:dyDescent="0.35">
      <c r="A21" s="8">
        <v>19</v>
      </c>
      <c r="B21" s="9" t="s">
        <v>15</v>
      </c>
      <c r="C21" s="10" t="s">
        <v>43</v>
      </c>
      <c r="D21" s="24">
        <v>0</v>
      </c>
      <c r="E21" s="8">
        <f>D21*I18</f>
        <v>0</v>
      </c>
      <c r="F21" s="8">
        <f t="shared" si="2"/>
        <v>0</v>
      </c>
      <c r="H21" s="21" t="s">
        <v>50</v>
      </c>
      <c r="I21" s="26">
        <v>123</v>
      </c>
    </row>
    <row r="22" spans="1:9" ht="15" customHeight="1" x14ac:dyDescent="0.3">
      <c r="A22" s="8">
        <v>20</v>
      </c>
      <c r="B22" s="9" t="s">
        <v>14</v>
      </c>
      <c r="C22" s="8" t="s">
        <v>12</v>
      </c>
      <c r="D22" s="24">
        <v>1</v>
      </c>
      <c r="E22" s="8">
        <f>D22*I16</f>
        <v>15</v>
      </c>
      <c r="F22" s="8">
        <f t="shared" si="2"/>
        <v>15</v>
      </c>
    </row>
    <row r="23" spans="1:9" x14ac:dyDescent="0.3">
      <c r="A23" s="8">
        <v>21</v>
      </c>
      <c r="B23" s="9" t="s">
        <v>13</v>
      </c>
      <c r="C23" s="8" t="s">
        <v>37</v>
      </c>
      <c r="D23" s="24">
        <v>1</v>
      </c>
      <c r="E23" s="8">
        <f>D23*I16</f>
        <v>15</v>
      </c>
      <c r="F23" s="8">
        <f>E23</f>
        <v>15</v>
      </c>
    </row>
    <row r="24" spans="1:9" ht="15" thickBot="1" x14ac:dyDescent="0.35">
      <c r="A24" s="47" t="s">
        <v>25</v>
      </c>
      <c r="B24" s="48"/>
      <c r="C24" s="41">
        <f>SUM(E3:E23)</f>
        <v>250</v>
      </c>
      <c r="D24" s="42"/>
      <c r="E24" s="43"/>
      <c r="F24" s="11">
        <f>SUM(F3:F23)</f>
        <v>470</v>
      </c>
      <c r="G24" s="2"/>
    </row>
    <row r="25" spans="1:9" ht="15.6" thickBot="1" x14ac:dyDescent="0.4">
      <c r="A25" s="49" t="s">
        <v>28</v>
      </c>
      <c r="B25" s="50"/>
      <c r="C25" s="44">
        <f>C24+C24*I9</f>
        <v>300</v>
      </c>
      <c r="D25" s="45"/>
      <c r="E25" s="46"/>
      <c r="F25" s="14">
        <f>F24+F24*J5</f>
        <v>470</v>
      </c>
      <c r="G25" s="3"/>
    </row>
    <row r="26" spans="1:9" ht="15.6" thickBot="1" x14ac:dyDescent="0.4">
      <c r="A26" s="15" t="s">
        <v>39</v>
      </c>
      <c r="B26" s="13"/>
      <c r="C26" s="38" t="str">
        <f>IF(C25&lt;Licenses!C1,Licenses!B1,IF(C25&lt;Licenses!C2,Licenses!B2,IF(C25&lt;Licenses!C3,Licenses!B3,IF(C25&lt;Licenses!C4,Licenses!B4,Licenses!B5))))</f>
        <v>PDDEG-S BACnet 1k point licence</v>
      </c>
      <c r="D26" s="39"/>
      <c r="E26" s="40"/>
    </row>
    <row r="27" spans="1:9" x14ac:dyDescent="0.3">
      <c r="E27" s="2"/>
    </row>
  </sheetData>
  <mergeCells count="5">
    <mergeCell ref="C26:E26"/>
    <mergeCell ref="C24:E24"/>
    <mergeCell ref="C25:E25"/>
    <mergeCell ref="A24:B24"/>
    <mergeCell ref="A25:B25"/>
  </mergeCells>
  <conditionalFormatting sqref="I8">
    <cfRule type="expression" dxfId="8" priority="11">
      <formula>$D$18&gt;0</formula>
    </cfRule>
  </conditionalFormatting>
  <conditionalFormatting sqref="I14">
    <cfRule type="expression" dxfId="7" priority="9">
      <formula>OR($D$13&gt;0,$D$14&gt;0)</formula>
    </cfRule>
  </conditionalFormatting>
  <conditionalFormatting sqref="I15">
    <cfRule type="expression" dxfId="6" priority="8">
      <formula>$D$4+$D$6+$D$9+$D$11&gt;0</formula>
    </cfRule>
  </conditionalFormatting>
  <conditionalFormatting sqref="I16">
    <cfRule type="expression" dxfId="5" priority="7">
      <formula>$D$22&gt;0</formula>
    </cfRule>
  </conditionalFormatting>
  <conditionalFormatting sqref="I17">
    <cfRule type="expression" dxfId="4" priority="6">
      <formula>$D$23&gt;0</formula>
    </cfRule>
  </conditionalFormatting>
  <conditionalFormatting sqref="I18">
    <cfRule type="expression" dxfId="3" priority="4">
      <formula>$D$19+$D$20&gt;0</formula>
    </cfRule>
  </conditionalFormatting>
  <conditionalFormatting sqref="I19">
    <cfRule type="expression" dxfId="2" priority="3">
      <formula>$D$7+$D$12+$D$15+$D$16+$D$17+$D$18&gt;0</formula>
    </cfRule>
  </conditionalFormatting>
  <conditionalFormatting sqref="I20">
    <cfRule type="expression" dxfId="1" priority="2">
      <formula>$D$18&gt;0</formula>
    </cfRule>
  </conditionalFormatting>
  <conditionalFormatting sqref="I21">
    <cfRule type="expression" dxfId="0" priority="1">
      <formula>$D$21&gt;0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7A38C-BEA0-47CE-86F8-99665CAF65DE}">
  <dimension ref="A1:C5"/>
  <sheetViews>
    <sheetView workbookViewId="0"/>
  </sheetViews>
  <sheetFormatPr defaultRowHeight="14.4" x14ac:dyDescent="0.3"/>
  <cols>
    <col min="1" max="1" width="15.33203125" bestFit="1" customWidth="1"/>
    <col min="2" max="2" width="28" bestFit="1" customWidth="1"/>
    <col min="3" max="3" width="5.6640625" bestFit="1" customWidth="1"/>
  </cols>
  <sheetData>
    <row r="1" spans="1:3" x14ac:dyDescent="0.3">
      <c r="A1" s="6" t="s">
        <v>51</v>
      </c>
      <c r="B1" s="7" t="s">
        <v>30</v>
      </c>
      <c r="C1" s="7">
        <v>100</v>
      </c>
    </row>
    <row r="2" spans="1:3" x14ac:dyDescent="0.3">
      <c r="A2" s="6" t="s">
        <v>31</v>
      </c>
      <c r="B2" s="7" t="s">
        <v>32</v>
      </c>
      <c r="C2" s="7">
        <v>1000</v>
      </c>
    </row>
    <row r="3" spans="1:3" x14ac:dyDescent="0.3">
      <c r="A3" s="6" t="s">
        <v>33</v>
      </c>
      <c r="B3" s="7" t="s">
        <v>34</v>
      </c>
      <c r="C3" s="7">
        <v>5000</v>
      </c>
    </row>
    <row r="4" spans="1:3" x14ac:dyDescent="0.3">
      <c r="A4" s="6" t="s">
        <v>35</v>
      </c>
      <c r="B4" s="7" t="s">
        <v>36</v>
      </c>
      <c r="C4" s="7">
        <v>10000</v>
      </c>
    </row>
    <row r="5" spans="1:3" x14ac:dyDescent="0.3">
      <c r="B5" s="27" t="s">
        <v>38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5B288-3CE8-4200-9181-1BDA6EF54BA5}">
  <dimension ref="A1:B4"/>
  <sheetViews>
    <sheetView workbookViewId="0">
      <selection activeCell="C10" sqref="C10"/>
    </sheetView>
  </sheetViews>
  <sheetFormatPr defaultColWidth="8.88671875" defaultRowHeight="14.4" x14ac:dyDescent="0.3"/>
  <cols>
    <col min="1" max="1" width="19.33203125" style="5" bestFit="1" customWidth="1"/>
    <col min="2" max="2" width="7.33203125" style="5" bestFit="1" customWidth="1"/>
    <col min="3" max="16384" width="8.88671875" style="5"/>
  </cols>
  <sheetData>
    <row r="1" spans="1:2" x14ac:dyDescent="0.3">
      <c r="A1" s="33" t="s">
        <v>63</v>
      </c>
      <c r="B1" s="29" t="s">
        <v>60</v>
      </c>
    </row>
    <row r="2" spans="1:2" x14ac:dyDescent="0.3">
      <c r="A2" s="30" t="s">
        <v>61</v>
      </c>
      <c r="B2" s="34" t="s">
        <v>55</v>
      </c>
    </row>
    <row r="3" spans="1:2" x14ac:dyDescent="0.3">
      <c r="A3" s="31" t="s">
        <v>62</v>
      </c>
      <c r="B3" s="34" t="s">
        <v>57</v>
      </c>
    </row>
    <row r="4" spans="1:2" x14ac:dyDescent="0.3">
      <c r="A4" s="32" t="s">
        <v>59</v>
      </c>
      <c r="B4" s="35" t="s">
        <v>58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License Calculator</vt:lpstr>
      <vt:lpstr>Licenses</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Noemi Valero</dc:creator>
  <cp:lastModifiedBy>DSU Ben D</cp:lastModifiedBy>
  <dcterms:created xsi:type="dcterms:W3CDTF">2023-05-19T09:12:30Z</dcterms:created>
  <dcterms:modified xsi:type="dcterms:W3CDTF">2023-06-08T22:53:06Z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027a58-0b8b-4b38-933d-36c79ab5a9a6_Enabled">
    <vt:lpwstr>true</vt:lpwstr>
  </property>
  <property fmtid="{D5CDD505-2E9C-101B-9397-08002B2CF9AE}" pid="3" name="MSIP_Label_cb027a58-0b8b-4b38-933d-36c79ab5a9a6_SetDate">
    <vt:lpwstr>2023-06-02T09:33:32Z</vt:lpwstr>
  </property>
  <property fmtid="{D5CDD505-2E9C-101B-9397-08002B2CF9AE}" pid="4" name="MSIP_Label_cb027a58-0b8b-4b38-933d-36c79ab5a9a6_Method">
    <vt:lpwstr>Privileged</vt:lpwstr>
  </property>
  <property fmtid="{D5CDD505-2E9C-101B-9397-08002B2CF9AE}" pid="5" name="MSIP_Label_cb027a58-0b8b-4b38-933d-36c79ab5a9a6_Name">
    <vt:lpwstr>cb027a58-0b8b-4b38-933d-36c79ab5a9a6</vt:lpwstr>
  </property>
  <property fmtid="{D5CDD505-2E9C-101B-9397-08002B2CF9AE}" pid="6" name="MSIP_Label_cb027a58-0b8b-4b38-933d-36c79ab5a9a6_SiteId">
    <vt:lpwstr>75b2f54b-feff-400d-8e0b-67102edb9a23</vt:lpwstr>
  </property>
  <property fmtid="{D5CDD505-2E9C-101B-9397-08002B2CF9AE}" pid="7" name="MSIP_Label_cb027a58-0b8b-4b38-933d-36c79ab5a9a6_ActionId">
    <vt:lpwstr>3bbdc80a-54ef-45fc-a730-c50d23ff09ee</vt:lpwstr>
  </property>
  <property fmtid="{D5CDD505-2E9C-101B-9397-08002B2CF9AE}" pid="8" name="MSIP_Label_cb027a58-0b8b-4b38-933d-36c79ab5a9a6_ContentBits">
    <vt:lpwstr>0</vt:lpwstr>
  </property>
</Properties>
</file>